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 Miranda\Box Sync\Astro\"/>
    </mc:Choice>
  </mc:AlternateContent>
  <bookViews>
    <workbookView xWindow="0" yWindow="0" windowWidth="28800" windowHeight="11835"/>
  </bookViews>
  <sheets>
    <sheet name="Sheet1" sheetId="1" r:id="rId1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37" i="1"/>
  <c r="G37" i="1" s="1"/>
  <c r="H37" i="1" s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I36" i="1"/>
  <c r="B36" i="1"/>
  <c r="F36" i="1"/>
  <c r="G36" i="1" s="1"/>
  <c r="H36" i="1" s="1"/>
  <c r="D7" i="1"/>
  <c r="E7" i="1" s="1"/>
  <c r="F7" i="1" s="1"/>
  <c r="D6" i="1"/>
  <c r="E6" i="1" s="1"/>
  <c r="F6" i="1" s="1"/>
  <c r="H6" i="1" l="1"/>
  <c r="C9" i="1"/>
  <c r="C10" i="1" l="1"/>
  <c r="I5" i="1" s="1"/>
  <c r="I6" i="1" l="1"/>
</calcChain>
</file>

<file path=xl/sharedStrings.xml><?xml version="1.0" encoding="utf-8"?>
<sst xmlns="http://schemas.openxmlformats.org/spreadsheetml/2006/main" count="27" uniqueCount="24">
  <si>
    <t>Estrella</t>
  </si>
  <si>
    <t>Grados</t>
  </si>
  <si>
    <t>Minutos</t>
  </si>
  <si>
    <t>Altura</t>
  </si>
  <si>
    <t>Angulo Zenital</t>
  </si>
  <si>
    <t>Magnitud Observada</t>
  </si>
  <si>
    <t>Alfirk</t>
  </si>
  <si>
    <t>Coeficiente de Exticion (k):</t>
  </si>
  <si>
    <t>Altura Decimal (calculado)</t>
  </si>
  <si>
    <t>Masa de Aire (x)</t>
  </si>
  <si>
    <t>Medidas de Magnitud</t>
  </si>
  <si>
    <t>UT</t>
  </si>
  <si>
    <t>UTC</t>
  </si>
  <si>
    <t>Fecha y Hora</t>
  </si>
  <si>
    <t>Magnitud Medida</t>
  </si>
  <si>
    <t>Magnitud Real</t>
  </si>
  <si>
    <t>Agulo Zenital</t>
  </si>
  <si>
    <t>Altura Decimal</t>
  </si>
  <si>
    <t>Masa de Aire</t>
  </si>
  <si>
    <t>Calculo de Coeficiente de Extinción</t>
  </si>
  <si>
    <t>Magnitud en Zenith:</t>
  </si>
  <si>
    <t>X</t>
  </si>
  <si>
    <t>Y</t>
  </si>
  <si>
    <t>Calculos intermedios para extender grafica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</si>
</sst>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[$-409]m/d/yy\ h:mm\ AM/PM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33">
    <xf numFmtId="0" fontId="0" fillId="0" borderId="0" xfId="0"/>
    <xf numFmtId="0" fontId="0" fillId="0" borderId="0" xfId="0" applyFont="1"/>
    <xf numFmtId="0" fontId="2" fillId="0" borderId="0" xfId="0" applyFont="1" applyAlignment="1">
      <alignment horizontal="center" vertical="center" readingOrder="1"/>
    </xf>
    <xf numFmtId="165" fontId="2" fillId="0" borderId="2" xfId="0" applyNumberFormat="1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readingOrder="1"/>
    </xf>
    <xf numFmtId="0" fontId="5" fillId="0" borderId="0" xfId="0" applyFont="1" applyAlignment="1">
      <alignment horizontal="left" vertical="center" readingOrder="1"/>
    </xf>
    <xf numFmtId="0" fontId="6" fillId="0" borderId="0" xfId="0" applyFont="1"/>
    <xf numFmtId="0" fontId="5" fillId="0" borderId="0" xfId="0" applyFont="1" applyAlignment="1">
      <alignment horizontal="center" vertical="center" readingOrder="1"/>
    </xf>
    <xf numFmtId="164" fontId="5" fillId="0" borderId="0" xfId="0" applyNumberFormat="1" applyFont="1" applyAlignment="1">
      <alignment horizontal="center" vertical="center" readingOrder="1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5" fontId="2" fillId="2" borderId="2" xfId="1" applyNumberFormat="1" applyFont="1" applyBorder="1" applyAlignment="1" applyProtection="1">
      <alignment horizontal="center" vertical="center" readingOrder="1"/>
      <protection locked="0"/>
    </xf>
    <xf numFmtId="0" fontId="2" fillId="2" borderId="2" xfId="1" applyFont="1" applyBorder="1" applyAlignment="1" applyProtection="1">
      <alignment horizontal="center" vertical="center" readingOrder="1"/>
      <protection locked="0"/>
    </xf>
    <xf numFmtId="0" fontId="0" fillId="2" borderId="2" xfId="1" applyFont="1" applyBorder="1" applyAlignment="1" applyProtection="1">
      <alignment horizontal="center" vertical="center"/>
      <protection locked="0"/>
    </xf>
    <xf numFmtId="0" fontId="0" fillId="2" borderId="2" xfId="1" applyFont="1" applyBorder="1" applyAlignment="1" applyProtection="1">
      <alignment horizontal="center"/>
      <protection locked="0"/>
    </xf>
    <xf numFmtId="2" fontId="2" fillId="2" borderId="2" xfId="1" applyNumberFormat="1" applyFont="1" applyBorder="1" applyAlignment="1" applyProtection="1">
      <alignment horizontal="center" vertical="center" readingOrder="1"/>
      <protection locked="0"/>
    </xf>
    <xf numFmtId="0" fontId="2" fillId="2" borderId="1" xfId="1" applyFont="1" applyAlignment="1" applyProtection="1">
      <alignment horizontal="center" vertical="center" readingOrder="1"/>
      <protection locked="0"/>
    </xf>
    <xf numFmtId="22" fontId="2" fillId="2" borderId="2" xfId="1" applyNumberFormat="1" applyFont="1" applyBorder="1" applyAlignment="1" applyProtection="1">
      <alignment horizontal="center" vertical="center" readingOrder="1"/>
      <protection locked="0"/>
    </xf>
    <xf numFmtId="0" fontId="3" fillId="0" borderId="2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right" vertical="center" readingOrder="1"/>
    </xf>
    <xf numFmtId="0" fontId="3" fillId="0" borderId="3" xfId="0" applyFont="1" applyBorder="1" applyAlignment="1">
      <alignment horizontal="center" vertical="center" readingOrder="1"/>
    </xf>
    <xf numFmtId="0" fontId="3" fillId="0" borderId="4" xfId="0" applyFont="1" applyBorder="1" applyAlignment="1">
      <alignment horizontal="center" vertical="center" readingOrder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Magnitud Medida vs Masa de Aire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Sheet1!$F$6:$F$7</c:f>
              <c:numCache>
                <c:formatCode>0.000</c:formatCode>
                <c:ptCount val="2"/>
                <c:pt idx="0">
                  <c:v>4.3308996457879081</c:v>
                </c:pt>
                <c:pt idx="1">
                  <c:v>2.303175055747182</c:v>
                </c:pt>
              </c:numCache>
            </c:numRef>
          </c:xVal>
          <c:yVal>
            <c:numRef>
              <c:f>Sheet1!$C$6:$C$7</c:f>
              <c:numCache>
                <c:formatCode>0.00</c:formatCode>
                <c:ptCount val="2"/>
                <c:pt idx="0">
                  <c:v>4</c:v>
                </c:pt>
                <c:pt idx="1">
                  <c:v>3.2</c:v>
                </c:pt>
              </c:numCache>
            </c:numRef>
          </c:yVal>
          <c:smooth val="0"/>
        </c:ser>
        <c:ser>
          <c:idx val="1"/>
          <c:order val="1"/>
          <c:spPr>
            <a:ln w="952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Sheet1!$H$5:$H$6</c:f>
              <c:numCache>
                <c:formatCode>0.000</c:formatCode>
                <c:ptCount val="2"/>
                <c:pt idx="0">
                  <c:v>0</c:v>
                </c:pt>
                <c:pt idx="1">
                  <c:v>2.303175055747182</c:v>
                </c:pt>
              </c:numCache>
            </c:numRef>
          </c:xVal>
          <c:yVal>
            <c:numRef>
              <c:f>Sheet1!$I$5:$I$6</c:f>
              <c:numCache>
                <c:formatCode>0.000</c:formatCode>
                <c:ptCount val="2"/>
                <c:pt idx="0">
                  <c:v>2.2913262808729176</c:v>
                </c:pt>
                <c:pt idx="1">
                  <c:v>3.2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545080"/>
        <c:axId val="256544296"/>
      </c:scatterChart>
      <c:valAx>
        <c:axId val="256545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Masa de Aire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544296"/>
        <c:crosses val="autoZero"/>
        <c:crossBetween val="midCat"/>
      </c:valAx>
      <c:valAx>
        <c:axId val="256544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Magnitud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545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Magnitud</a:t>
            </a:r>
            <a:r>
              <a:rPr lang="en-US" baseline="0"/>
              <a:t> vs Fecha y hora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886482939632541E-2"/>
          <c:y val="0.13145017175215265"/>
          <c:w val="0.89655796150481193"/>
          <c:h val="0.5824687031911505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Sheet1!$B$36:$B$56</c:f>
              <c:strCache>
                <c:ptCount val="2"/>
                <c:pt idx="0">
                  <c:v>6/4/14 2:32 AM</c:v>
                </c:pt>
                <c:pt idx="1">
                  <c:v>6/4/14 3:14 AM</c:v>
                </c:pt>
              </c:strCache>
            </c:strRef>
          </c:xVal>
          <c:yVal>
            <c:numRef>
              <c:f>Sheet1!$I$36:$I$56</c:f>
              <c:numCache>
                <c:formatCode>General</c:formatCode>
                <c:ptCount val="21"/>
                <c:pt idx="0">
                  <c:v>4.5735253961866444</c:v>
                </c:pt>
                <c:pt idx="1">
                  <c:v>4.6735253961866441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545472"/>
        <c:axId val="256543904"/>
      </c:scatterChart>
      <c:valAx>
        <c:axId val="256545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m/d/yy\ h:mm\ AM/PM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543904"/>
        <c:crosses val="autoZero"/>
        <c:crossBetween val="midCat"/>
      </c:valAx>
      <c:valAx>
        <c:axId val="25654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545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11</xdr:row>
      <xdr:rowOff>0</xdr:rowOff>
    </xdr:from>
    <xdr:to>
      <xdr:col>5</xdr:col>
      <xdr:colOff>1114425</xdr:colOff>
      <xdr:row>28</xdr:row>
      <xdr:rowOff>190500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66675</xdr:colOff>
      <xdr:row>32</xdr:row>
      <xdr:rowOff>42861</xdr:rowOff>
    </xdr:from>
    <xdr:to>
      <xdr:col>19</xdr:col>
      <xdr:colOff>27215</xdr:colOff>
      <xdr:row>51</xdr:row>
      <xdr:rowOff>9524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zoomScale="70" zoomScaleNormal="70" workbookViewId="0">
      <selection activeCell="E38" sqref="E38"/>
    </sheetView>
  </sheetViews>
  <sheetFormatPr defaultRowHeight="15" x14ac:dyDescent="0.25"/>
  <cols>
    <col min="1" max="1" width="17.42578125" style="6" bestFit="1" customWidth="1"/>
    <col min="2" max="2" width="15.7109375" style="6" bestFit="1" customWidth="1"/>
    <col min="3" max="3" width="22" style="6" bestFit="1" customWidth="1"/>
    <col min="4" max="4" width="27.28515625" style="6" bestFit="1" customWidth="1"/>
    <col min="5" max="5" width="18.85546875" style="6" bestFit="1" customWidth="1"/>
    <col min="6" max="6" width="16.85546875" style="6" bestFit="1" customWidth="1"/>
    <col min="7" max="7" width="14.140625" style="6" bestFit="1" customWidth="1"/>
    <col min="8" max="8" width="41.85546875" style="6" bestFit="1" customWidth="1"/>
    <col min="9" max="9" width="15.42578125" style="1" bestFit="1" customWidth="1"/>
    <col min="10" max="10" width="17.5703125" style="1" bestFit="1" customWidth="1"/>
    <col min="11" max="16384" width="9.140625" style="1"/>
  </cols>
  <sheetData>
    <row r="1" spans="1:12" ht="15.75" x14ac:dyDescent="0.25">
      <c r="A1" s="2" t="s">
        <v>0</v>
      </c>
      <c r="B1" s="23" t="s">
        <v>6</v>
      </c>
      <c r="C1" s="2"/>
      <c r="D1" s="2"/>
      <c r="E1" s="2"/>
      <c r="F1" s="2"/>
      <c r="G1" s="2"/>
      <c r="H1" s="2"/>
    </row>
    <row r="2" spans="1:12" ht="15.75" x14ac:dyDescent="0.25">
      <c r="B2" s="2"/>
      <c r="C2" s="2"/>
      <c r="D2" s="2"/>
      <c r="E2" s="2"/>
      <c r="F2" s="2"/>
      <c r="G2" s="2"/>
      <c r="H2" s="2"/>
    </row>
    <row r="3" spans="1:12" ht="21" x14ac:dyDescent="0.25">
      <c r="A3" s="27" t="s">
        <v>19</v>
      </c>
      <c r="B3" s="27"/>
      <c r="C3" s="27"/>
      <c r="D3" s="27"/>
      <c r="E3" s="27"/>
      <c r="F3" s="27"/>
      <c r="G3" s="2"/>
      <c r="H3" s="12" t="s">
        <v>23</v>
      </c>
      <c r="I3" s="13"/>
    </row>
    <row r="4" spans="1:12" ht="15.75" x14ac:dyDescent="0.25">
      <c r="A4" s="25" t="s">
        <v>3</v>
      </c>
      <c r="B4" s="25"/>
      <c r="C4" s="29" t="s">
        <v>5</v>
      </c>
      <c r="D4" s="26" t="s">
        <v>8</v>
      </c>
      <c r="E4" s="31" t="s">
        <v>4</v>
      </c>
      <c r="F4" s="26" t="s">
        <v>9</v>
      </c>
      <c r="G4" s="2"/>
      <c r="H4" s="14" t="s">
        <v>21</v>
      </c>
      <c r="I4" s="16" t="s">
        <v>22</v>
      </c>
    </row>
    <row r="5" spans="1:12" ht="15.75" x14ac:dyDescent="0.25">
      <c r="A5" s="4" t="s">
        <v>1</v>
      </c>
      <c r="B5" s="5" t="s">
        <v>2</v>
      </c>
      <c r="C5" s="30"/>
      <c r="D5" s="26"/>
      <c r="E5" s="32"/>
      <c r="F5" s="26"/>
      <c r="G5" s="2"/>
      <c r="H5" s="15">
        <v>0</v>
      </c>
      <c r="I5" s="17">
        <f>$C$9*H5+$C$10</f>
        <v>2.2913262808729176</v>
      </c>
    </row>
    <row r="6" spans="1:12" ht="15.75" x14ac:dyDescent="0.25">
      <c r="A6" s="19">
        <v>13</v>
      </c>
      <c r="B6" s="21">
        <v>21</v>
      </c>
      <c r="C6" s="22">
        <v>4</v>
      </c>
      <c r="D6" s="7">
        <f>A6+B6/60</f>
        <v>13.35</v>
      </c>
      <c r="E6" s="7">
        <f>90-D6</f>
        <v>76.650000000000006</v>
      </c>
      <c r="F6" s="7">
        <f>_xlfn.SEC(RADIANS(E6))</f>
        <v>4.3308996457879081</v>
      </c>
      <c r="G6" s="2"/>
      <c r="H6" s="15">
        <f>MIN(F6:F7)</f>
        <v>2.303175055747182</v>
      </c>
      <c r="I6" s="17">
        <f>$C$9*H6+$C$10</f>
        <v>3.2</v>
      </c>
    </row>
    <row r="7" spans="1:12" ht="15.75" x14ac:dyDescent="0.25">
      <c r="A7" s="19">
        <v>25</v>
      </c>
      <c r="B7" s="19">
        <v>44</v>
      </c>
      <c r="C7" s="22">
        <v>3.2</v>
      </c>
      <c r="D7" s="7">
        <f>A7+B7/60</f>
        <v>25.733333333333334</v>
      </c>
      <c r="E7" s="7">
        <f>90-D7</f>
        <v>64.266666666666666</v>
      </c>
      <c r="F7" s="7">
        <f>_xlfn.SEC(RADIANS(E7))</f>
        <v>2.303175055747182</v>
      </c>
      <c r="G7" s="2"/>
      <c r="H7" s="2"/>
    </row>
    <row r="8" spans="1:12" ht="15.75" x14ac:dyDescent="0.25">
      <c r="A8" s="2"/>
      <c r="B8" s="2"/>
      <c r="C8" s="2"/>
      <c r="D8" s="2"/>
      <c r="E8" s="2"/>
      <c r="F8" s="2"/>
      <c r="G8" s="2"/>
      <c r="H8" s="2"/>
    </row>
    <row r="9" spans="1:12" ht="15.75" x14ac:dyDescent="0.25">
      <c r="A9" s="28" t="s">
        <v>7</v>
      </c>
      <c r="B9" s="28"/>
      <c r="C9" s="11">
        <f>(C7-C6)/(F7-F6)</f>
        <v>0.3945308963205561</v>
      </c>
      <c r="D9" s="2"/>
      <c r="E9" s="2"/>
      <c r="F9" s="2"/>
      <c r="G9" s="2"/>
      <c r="H9" s="2"/>
      <c r="J9" s="2"/>
      <c r="K9" s="2"/>
      <c r="L9" s="2"/>
    </row>
    <row r="10" spans="1:12" ht="15.75" x14ac:dyDescent="0.25">
      <c r="A10" s="28" t="s">
        <v>20</v>
      </c>
      <c r="B10" s="28"/>
      <c r="C10" s="11">
        <f>C6-C9*F6</f>
        <v>2.2913262808729176</v>
      </c>
      <c r="D10" s="2"/>
      <c r="E10" s="2"/>
      <c r="F10" s="2"/>
      <c r="G10" s="2"/>
      <c r="H10" s="2"/>
    </row>
    <row r="11" spans="1:12" ht="15.75" x14ac:dyDescent="0.25">
      <c r="A11" s="2"/>
      <c r="B11" s="2"/>
      <c r="C11" s="2"/>
      <c r="D11" s="2"/>
      <c r="E11" s="2"/>
      <c r="F11" s="2"/>
      <c r="G11" s="2"/>
      <c r="H11" s="2"/>
    </row>
    <row r="12" spans="1:12" ht="15.75" x14ac:dyDescent="0.25">
      <c r="A12" s="2"/>
      <c r="B12" s="2"/>
      <c r="C12" s="2"/>
      <c r="D12" s="2"/>
      <c r="E12" s="2"/>
      <c r="F12" s="2"/>
      <c r="G12" s="2"/>
      <c r="H12" s="2"/>
    </row>
    <row r="13" spans="1:12" ht="15.75" x14ac:dyDescent="0.25">
      <c r="A13" s="2"/>
      <c r="B13" s="2"/>
      <c r="C13" s="2"/>
      <c r="D13" s="2"/>
      <c r="E13" s="2"/>
      <c r="F13" s="2"/>
      <c r="G13" s="2"/>
      <c r="H13" s="2"/>
    </row>
    <row r="14" spans="1:12" ht="15.75" x14ac:dyDescent="0.25">
      <c r="A14" s="2"/>
      <c r="B14" s="2"/>
      <c r="C14" s="2"/>
      <c r="D14" s="2"/>
      <c r="E14" s="2"/>
      <c r="F14" s="2"/>
      <c r="G14" s="2"/>
      <c r="H14" s="2"/>
    </row>
    <row r="15" spans="1:12" ht="15.75" x14ac:dyDescent="0.25">
      <c r="A15" s="2"/>
      <c r="B15" s="2"/>
      <c r="C15" s="2"/>
      <c r="D15" s="2"/>
      <c r="E15" s="2"/>
      <c r="F15" s="2"/>
      <c r="G15" s="2"/>
      <c r="H15" s="2"/>
    </row>
    <row r="16" spans="1:12" ht="15.75" x14ac:dyDescent="0.25">
      <c r="A16" s="2"/>
      <c r="B16" s="2"/>
      <c r="C16" s="2"/>
      <c r="D16" s="2"/>
      <c r="E16" s="2"/>
      <c r="F16" s="2"/>
      <c r="G16" s="2"/>
      <c r="H16" s="2"/>
    </row>
    <row r="17" spans="1:8" ht="15.75" x14ac:dyDescent="0.25">
      <c r="A17" s="2"/>
      <c r="B17" s="2"/>
      <c r="C17" s="2"/>
      <c r="D17" s="2"/>
      <c r="E17" s="2"/>
      <c r="F17" s="2"/>
      <c r="G17" s="2"/>
      <c r="H17" s="2"/>
    </row>
    <row r="18" spans="1:8" ht="15.75" x14ac:dyDescent="0.25">
      <c r="A18" s="2"/>
      <c r="B18" s="2"/>
      <c r="C18" s="2"/>
      <c r="D18" s="2"/>
      <c r="E18" s="2"/>
      <c r="F18" s="2"/>
      <c r="G18" s="2"/>
      <c r="H18" s="2"/>
    </row>
    <row r="19" spans="1:8" ht="15.75" x14ac:dyDescent="0.25">
      <c r="A19" s="2"/>
      <c r="B19" s="2"/>
      <c r="C19" s="2"/>
      <c r="D19" s="2"/>
      <c r="E19" s="2"/>
      <c r="F19" s="2"/>
      <c r="G19" s="2"/>
      <c r="H19" s="2"/>
    </row>
    <row r="20" spans="1:8" ht="15.75" x14ac:dyDescent="0.25">
      <c r="A20" s="2"/>
      <c r="B20" s="2"/>
      <c r="C20" s="2"/>
      <c r="D20" s="2"/>
      <c r="E20" s="2"/>
      <c r="F20" s="2"/>
      <c r="G20" s="2"/>
      <c r="H20" s="2"/>
    </row>
    <row r="21" spans="1:8" ht="15.75" x14ac:dyDescent="0.25">
      <c r="A21" s="2"/>
      <c r="B21" s="2"/>
      <c r="C21" s="2"/>
      <c r="D21" s="2"/>
      <c r="E21" s="2"/>
      <c r="F21" s="2"/>
      <c r="G21" s="2"/>
      <c r="H21" s="2"/>
    </row>
    <row r="22" spans="1:8" ht="15.75" x14ac:dyDescent="0.25">
      <c r="A22" s="2"/>
      <c r="B22" s="2"/>
      <c r="C22" s="2"/>
      <c r="D22" s="2"/>
      <c r="E22" s="2"/>
      <c r="F22" s="2"/>
      <c r="G22" s="2"/>
      <c r="H22" s="2"/>
    </row>
    <row r="23" spans="1:8" ht="15.75" x14ac:dyDescent="0.25">
      <c r="A23" s="2"/>
      <c r="B23" s="2"/>
      <c r="C23" s="2"/>
      <c r="D23" s="2"/>
      <c r="E23" s="2"/>
      <c r="F23" s="2"/>
      <c r="G23" s="2"/>
      <c r="H23" s="2"/>
    </row>
    <row r="24" spans="1:8" ht="15.75" x14ac:dyDescent="0.25">
      <c r="A24" s="2"/>
      <c r="B24" s="2"/>
      <c r="C24" s="2"/>
      <c r="D24" s="2"/>
      <c r="E24" s="2"/>
      <c r="F24" s="2"/>
      <c r="G24" s="2"/>
      <c r="H24" s="2"/>
    </row>
    <row r="25" spans="1:8" ht="15.75" x14ac:dyDescent="0.25">
      <c r="A25" s="2"/>
      <c r="B25" s="2"/>
      <c r="C25" s="2"/>
      <c r="D25" s="2"/>
      <c r="E25" s="2"/>
      <c r="F25" s="2"/>
      <c r="G25" s="2"/>
      <c r="H25" s="2"/>
    </row>
    <row r="26" spans="1:8" ht="15.75" x14ac:dyDescent="0.25">
      <c r="A26" s="2"/>
      <c r="B26" s="2"/>
      <c r="C26" s="2"/>
      <c r="D26" s="2"/>
      <c r="E26" s="2"/>
      <c r="F26" s="2"/>
      <c r="G26" s="2"/>
      <c r="H26" s="2"/>
    </row>
    <row r="27" spans="1:8" ht="15.75" x14ac:dyDescent="0.25">
      <c r="A27" s="2"/>
      <c r="B27" s="2"/>
      <c r="C27" s="2"/>
      <c r="D27" s="2"/>
      <c r="E27" s="2"/>
      <c r="F27" s="2"/>
      <c r="G27" s="2"/>
      <c r="H27" s="2"/>
    </row>
    <row r="28" spans="1:8" ht="15.75" x14ac:dyDescent="0.25">
      <c r="A28" s="2"/>
      <c r="B28" s="2"/>
      <c r="C28" s="2"/>
      <c r="D28" s="2"/>
      <c r="E28" s="2"/>
      <c r="F28" s="2"/>
      <c r="G28" s="2"/>
      <c r="H28" s="2"/>
    </row>
    <row r="29" spans="1:8" ht="15.75" x14ac:dyDescent="0.25">
      <c r="A29" s="2"/>
      <c r="B29" s="2"/>
      <c r="C29" s="2"/>
      <c r="D29" s="2"/>
      <c r="E29" s="2"/>
      <c r="F29" s="2"/>
      <c r="G29" s="2"/>
      <c r="H29" s="2"/>
    </row>
    <row r="30" spans="1:8" ht="15.75" x14ac:dyDescent="0.25">
      <c r="A30" s="2"/>
      <c r="B30" s="2"/>
      <c r="C30" s="2"/>
      <c r="D30" s="2"/>
      <c r="E30" s="2"/>
      <c r="F30" s="2"/>
      <c r="G30" s="2"/>
      <c r="H30" s="2"/>
    </row>
    <row r="31" spans="1:8" ht="15.75" x14ac:dyDescent="0.25">
      <c r="A31" s="4" t="s">
        <v>12</v>
      </c>
      <c r="B31" s="19">
        <v>-4</v>
      </c>
      <c r="C31" s="2"/>
      <c r="D31" s="2"/>
      <c r="E31" s="2"/>
      <c r="F31" s="2"/>
      <c r="G31" s="2"/>
      <c r="H31" s="2"/>
    </row>
    <row r="32" spans="1:8" ht="15.75" x14ac:dyDescent="0.25">
      <c r="A32" s="2"/>
      <c r="B32" s="2"/>
      <c r="C32" s="2"/>
      <c r="D32" s="2"/>
      <c r="E32" s="2"/>
      <c r="F32" s="2"/>
      <c r="G32" s="2"/>
      <c r="H32" s="2"/>
    </row>
    <row r="33" spans="1:9" ht="21" x14ac:dyDescent="0.25">
      <c r="A33" s="27" t="s">
        <v>10</v>
      </c>
      <c r="B33" s="27"/>
      <c r="C33" s="27"/>
      <c r="D33" s="27"/>
      <c r="E33" s="27"/>
      <c r="F33" s="27"/>
      <c r="G33" s="27"/>
      <c r="H33" s="27"/>
      <c r="I33" s="27"/>
    </row>
    <row r="34" spans="1:9" ht="15.75" x14ac:dyDescent="0.25">
      <c r="A34" s="25" t="s">
        <v>13</v>
      </c>
      <c r="B34" s="25" t="s">
        <v>11</v>
      </c>
      <c r="C34" s="26" t="s">
        <v>3</v>
      </c>
      <c r="D34" s="26"/>
      <c r="E34" s="25" t="s">
        <v>14</v>
      </c>
      <c r="F34" s="25" t="s">
        <v>17</v>
      </c>
      <c r="G34" s="25" t="s">
        <v>16</v>
      </c>
      <c r="H34" s="25" t="s">
        <v>18</v>
      </c>
      <c r="I34" s="25" t="s">
        <v>15</v>
      </c>
    </row>
    <row r="35" spans="1:9" ht="15.75" x14ac:dyDescent="0.25">
      <c r="A35" s="25"/>
      <c r="B35" s="25"/>
      <c r="C35" s="8" t="s">
        <v>1</v>
      </c>
      <c r="D35" s="8" t="s">
        <v>2</v>
      </c>
      <c r="E35" s="25"/>
      <c r="F35" s="25"/>
      <c r="G35" s="25"/>
      <c r="H35" s="25"/>
      <c r="I35" s="25"/>
    </row>
    <row r="36" spans="1:9" ht="15.75" x14ac:dyDescent="0.25">
      <c r="A36" s="18">
        <v>41793.938888888886</v>
      </c>
      <c r="B36" s="3">
        <f>A36-($B$31/24)</f>
        <v>41794.10555555555</v>
      </c>
      <c r="C36" s="20">
        <v>30</v>
      </c>
      <c r="D36" s="20">
        <v>40</v>
      </c>
      <c r="E36" s="19">
        <v>3.8</v>
      </c>
      <c r="F36" s="10">
        <f>C36+D36/60</f>
        <v>30.666666666666668</v>
      </c>
      <c r="G36" s="10">
        <f>90-F36</f>
        <v>59.333333333333329</v>
      </c>
      <c r="H36" s="10">
        <f>_xlfn.SEC(RADIANS(G36))</f>
        <v>1.960620583585817</v>
      </c>
      <c r="I36" s="9">
        <f>E36+$C$9*H36</f>
        <v>4.5735253961866444</v>
      </c>
    </row>
    <row r="37" spans="1:9" ht="15.75" x14ac:dyDescent="0.25">
      <c r="A37" s="24">
        <v>41793.968055555553</v>
      </c>
      <c r="B37" s="3">
        <f>IF(A37&lt;&gt;0,A37-($B$31/24),"")</f>
        <v>41794.134722222218</v>
      </c>
      <c r="C37" s="20">
        <v>30</v>
      </c>
      <c r="D37" s="20">
        <v>40</v>
      </c>
      <c r="E37" s="19">
        <v>3.9</v>
      </c>
      <c r="F37" s="10">
        <f>IF(AND(C37&lt;&gt;0,D37&lt;&gt;0),C37+D37/60,"")</f>
        <v>30.666666666666668</v>
      </c>
      <c r="G37" s="10">
        <f>IF(F37&lt;&gt;"",90-F37,"")</f>
        <v>59.333333333333329</v>
      </c>
      <c r="H37" s="10">
        <f>IF(AND(C37&lt;&gt;0,D37&lt;&gt;0),_xlfn.SEC(RADIANS(G37)),"")</f>
        <v>1.960620583585817</v>
      </c>
      <c r="I37" s="9">
        <f>IF(H37&lt;&gt;"",E37+$C$9*H37,"")</f>
        <v>4.6735253961866441</v>
      </c>
    </row>
    <row r="38" spans="1:9" ht="15.75" x14ac:dyDescent="0.25">
      <c r="A38" s="20"/>
      <c r="B38" s="3" t="str">
        <f t="shared" ref="B38:B56" si="0">IF(A38&lt;&gt;0,A38-($B$31/24),"")</f>
        <v/>
      </c>
      <c r="C38" s="20"/>
      <c r="D38" s="20"/>
      <c r="E38" s="20"/>
      <c r="F38" s="10" t="str">
        <f t="shared" ref="F38:F56" si="1">IF(AND(C38&lt;&gt;0,D38&lt;&gt;0),C38+D38/60,"")</f>
        <v/>
      </c>
      <c r="G38" s="10" t="str">
        <f t="shared" ref="G38:G56" si="2">IF(F38&lt;&gt;"",90-F38,"")</f>
        <v/>
      </c>
      <c r="H38" s="10" t="str">
        <f t="shared" ref="H38:H56" si="3">IF(AND(C38&lt;&gt;0,D38&lt;&gt;0),_xlfn.SEC(RADIANS(G38)),"")</f>
        <v/>
      </c>
      <c r="I38" s="9" t="str">
        <f t="shared" ref="I38:I56" si="4">IF(H38&lt;&gt;"",E38+$C$9*H38,"")</f>
        <v/>
      </c>
    </row>
    <row r="39" spans="1:9" ht="15.75" x14ac:dyDescent="0.25">
      <c r="A39" s="19"/>
      <c r="B39" s="3" t="str">
        <f t="shared" si="0"/>
        <v/>
      </c>
      <c r="C39" s="20"/>
      <c r="D39" s="20"/>
      <c r="E39" s="19"/>
      <c r="F39" s="10" t="str">
        <f t="shared" si="1"/>
        <v/>
      </c>
      <c r="G39" s="10" t="str">
        <f t="shared" si="2"/>
        <v/>
      </c>
      <c r="H39" s="10" t="str">
        <f t="shared" si="3"/>
        <v/>
      </c>
      <c r="I39" s="9" t="str">
        <f t="shared" si="4"/>
        <v/>
      </c>
    </row>
    <row r="40" spans="1:9" ht="15.75" x14ac:dyDescent="0.25">
      <c r="A40" s="19"/>
      <c r="B40" s="3" t="str">
        <f t="shared" si="0"/>
        <v/>
      </c>
      <c r="C40" s="20"/>
      <c r="D40" s="20"/>
      <c r="E40" s="19"/>
      <c r="F40" s="10" t="str">
        <f t="shared" si="1"/>
        <v/>
      </c>
      <c r="G40" s="10" t="str">
        <f t="shared" si="2"/>
        <v/>
      </c>
      <c r="H40" s="10" t="str">
        <f t="shared" si="3"/>
        <v/>
      </c>
      <c r="I40" s="9" t="str">
        <f t="shared" si="4"/>
        <v/>
      </c>
    </row>
    <row r="41" spans="1:9" ht="15.75" x14ac:dyDescent="0.25">
      <c r="A41" s="19"/>
      <c r="B41" s="3" t="str">
        <f t="shared" si="0"/>
        <v/>
      </c>
      <c r="C41" s="20"/>
      <c r="D41" s="20"/>
      <c r="E41" s="19"/>
      <c r="F41" s="10" t="str">
        <f t="shared" si="1"/>
        <v/>
      </c>
      <c r="G41" s="10" t="str">
        <f t="shared" si="2"/>
        <v/>
      </c>
      <c r="H41" s="10" t="str">
        <f t="shared" si="3"/>
        <v/>
      </c>
      <c r="I41" s="9" t="str">
        <f t="shared" si="4"/>
        <v/>
      </c>
    </row>
    <row r="42" spans="1:9" ht="15.75" x14ac:dyDescent="0.25">
      <c r="A42" s="19"/>
      <c r="B42" s="3" t="str">
        <f t="shared" si="0"/>
        <v/>
      </c>
      <c r="C42" s="20"/>
      <c r="D42" s="20"/>
      <c r="E42" s="19"/>
      <c r="F42" s="10" t="str">
        <f t="shared" si="1"/>
        <v/>
      </c>
      <c r="G42" s="10" t="str">
        <f t="shared" si="2"/>
        <v/>
      </c>
      <c r="H42" s="10" t="str">
        <f t="shared" si="3"/>
        <v/>
      </c>
      <c r="I42" s="9" t="str">
        <f t="shared" si="4"/>
        <v/>
      </c>
    </row>
    <row r="43" spans="1:9" ht="15.75" x14ac:dyDescent="0.25">
      <c r="A43" s="19"/>
      <c r="B43" s="3" t="str">
        <f t="shared" si="0"/>
        <v/>
      </c>
      <c r="C43" s="20"/>
      <c r="D43" s="20"/>
      <c r="E43" s="19"/>
      <c r="F43" s="10" t="str">
        <f t="shared" si="1"/>
        <v/>
      </c>
      <c r="G43" s="10" t="str">
        <f t="shared" si="2"/>
        <v/>
      </c>
      <c r="H43" s="10" t="str">
        <f t="shared" si="3"/>
        <v/>
      </c>
      <c r="I43" s="9" t="str">
        <f t="shared" si="4"/>
        <v/>
      </c>
    </row>
    <row r="44" spans="1:9" ht="15.75" x14ac:dyDescent="0.25">
      <c r="A44" s="19"/>
      <c r="B44" s="3" t="str">
        <f t="shared" si="0"/>
        <v/>
      </c>
      <c r="C44" s="20"/>
      <c r="D44" s="20"/>
      <c r="E44" s="19"/>
      <c r="F44" s="10" t="str">
        <f t="shared" si="1"/>
        <v/>
      </c>
      <c r="G44" s="10" t="str">
        <f t="shared" si="2"/>
        <v/>
      </c>
      <c r="H44" s="10" t="str">
        <f t="shared" si="3"/>
        <v/>
      </c>
      <c r="I44" s="9" t="str">
        <f t="shared" si="4"/>
        <v/>
      </c>
    </row>
    <row r="45" spans="1:9" ht="15.75" x14ac:dyDescent="0.25">
      <c r="A45" s="19"/>
      <c r="B45" s="3" t="str">
        <f t="shared" si="0"/>
        <v/>
      </c>
      <c r="C45" s="20"/>
      <c r="D45" s="20"/>
      <c r="E45" s="19"/>
      <c r="F45" s="10" t="str">
        <f t="shared" si="1"/>
        <v/>
      </c>
      <c r="G45" s="10" t="str">
        <f t="shared" si="2"/>
        <v/>
      </c>
      <c r="H45" s="10" t="str">
        <f t="shared" si="3"/>
        <v/>
      </c>
      <c r="I45" s="9" t="str">
        <f t="shared" si="4"/>
        <v/>
      </c>
    </row>
    <row r="46" spans="1:9" ht="15.75" x14ac:dyDescent="0.25">
      <c r="A46" s="19"/>
      <c r="B46" s="3" t="str">
        <f t="shared" si="0"/>
        <v/>
      </c>
      <c r="C46" s="20"/>
      <c r="D46" s="20"/>
      <c r="E46" s="19"/>
      <c r="F46" s="10" t="str">
        <f t="shared" si="1"/>
        <v/>
      </c>
      <c r="G46" s="10" t="str">
        <f t="shared" si="2"/>
        <v/>
      </c>
      <c r="H46" s="10" t="str">
        <f t="shared" si="3"/>
        <v/>
      </c>
      <c r="I46" s="9" t="str">
        <f t="shared" si="4"/>
        <v/>
      </c>
    </row>
    <row r="47" spans="1:9" ht="15.75" x14ac:dyDescent="0.25">
      <c r="A47" s="20"/>
      <c r="B47" s="3" t="str">
        <f t="shared" si="0"/>
        <v/>
      </c>
      <c r="C47" s="20"/>
      <c r="D47" s="20"/>
      <c r="E47" s="20"/>
      <c r="F47" s="10" t="str">
        <f t="shared" si="1"/>
        <v/>
      </c>
      <c r="G47" s="10" t="str">
        <f t="shared" si="2"/>
        <v/>
      </c>
      <c r="H47" s="10" t="str">
        <f t="shared" si="3"/>
        <v/>
      </c>
      <c r="I47" s="9" t="str">
        <f t="shared" si="4"/>
        <v/>
      </c>
    </row>
    <row r="48" spans="1:9" ht="15.75" x14ac:dyDescent="0.25">
      <c r="A48" s="20"/>
      <c r="B48" s="3" t="str">
        <f t="shared" si="0"/>
        <v/>
      </c>
      <c r="C48" s="20"/>
      <c r="D48" s="20"/>
      <c r="E48" s="20"/>
      <c r="F48" s="10" t="str">
        <f t="shared" si="1"/>
        <v/>
      </c>
      <c r="G48" s="10" t="str">
        <f t="shared" si="2"/>
        <v/>
      </c>
      <c r="H48" s="10" t="str">
        <f t="shared" si="3"/>
        <v/>
      </c>
      <c r="I48" s="9" t="str">
        <f t="shared" si="4"/>
        <v/>
      </c>
    </row>
    <row r="49" spans="1:9" ht="15.75" x14ac:dyDescent="0.25">
      <c r="A49" s="20"/>
      <c r="B49" s="3" t="str">
        <f t="shared" si="0"/>
        <v/>
      </c>
      <c r="C49" s="20"/>
      <c r="D49" s="20"/>
      <c r="E49" s="20"/>
      <c r="F49" s="10" t="str">
        <f t="shared" si="1"/>
        <v/>
      </c>
      <c r="G49" s="10" t="str">
        <f t="shared" si="2"/>
        <v/>
      </c>
      <c r="H49" s="10" t="str">
        <f t="shared" si="3"/>
        <v/>
      </c>
      <c r="I49" s="9" t="str">
        <f t="shared" si="4"/>
        <v/>
      </c>
    </row>
    <row r="50" spans="1:9" ht="15.75" x14ac:dyDescent="0.25">
      <c r="A50" s="20"/>
      <c r="B50" s="3" t="str">
        <f t="shared" si="0"/>
        <v/>
      </c>
      <c r="C50" s="20"/>
      <c r="D50" s="20"/>
      <c r="E50" s="20"/>
      <c r="F50" s="10" t="str">
        <f t="shared" si="1"/>
        <v/>
      </c>
      <c r="G50" s="10" t="str">
        <f t="shared" si="2"/>
        <v/>
      </c>
      <c r="H50" s="10" t="str">
        <f t="shared" si="3"/>
        <v/>
      </c>
      <c r="I50" s="9" t="str">
        <f t="shared" si="4"/>
        <v/>
      </c>
    </row>
    <row r="51" spans="1:9" ht="15.75" x14ac:dyDescent="0.25">
      <c r="A51" s="20"/>
      <c r="B51" s="3" t="str">
        <f t="shared" si="0"/>
        <v/>
      </c>
      <c r="C51" s="20"/>
      <c r="D51" s="20"/>
      <c r="E51" s="20"/>
      <c r="F51" s="10" t="str">
        <f t="shared" si="1"/>
        <v/>
      </c>
      <c r="G51" s="10" t="str">
        <f t="shared" si="2"/>
        <v/>
      </c>
      <c r="H51" s="10" t="str">
        <f t="shared" si="3"/>
        <v/>
      </c>
      <c r="I51" s="9" t="str">
        <f t="shared" si="4"/>
        <v/>
      </c>
    </row>
    <row r="52" spans="1:9" ht="15.75" x14ac:dyDescent="0.25">
      <c r="A52" s="20"/>
      <c r="B52" s="3" t="str">
        <f t="shared" si="0"/>
        <v/>
      </c>
      <c r="C52" s="20"/>
      <c r="D52" s="20"/>
      <c r="E52" s="20"/>
      <c r="F52" s="10" t="str">
        <f t="shared" si="1"/>
        <v/>
      </c>
      <c r="G52" s="10" t="str">
        <f t="shared" si="2"/>
        <v/>
      </c>
      <c r="H52" s="10" t="str">
        <f t="shared" si="3"/>
        <v/>
      </c>
      <c r="I52" s="9" t="str">
        <f t="shared" si="4"/>
        <v/>
      </c>
    </row>
    <row r="53" spans="1:9" ht="15.75" x14ac:dyDescent="0.25">
      <c r="A53" s="20"/>
      <c r="B53" s="3" t="str">
        <f t="shared" si="0"/>
        <v/>
      </c>
      <c r="C53" s="20"/>
      <c r="D53" s="20"/>
      <c r="E53" s="20"/>
      <c r="F53" s="10" t="str">
        <f t="shared" si="1"/>
        <v/>
      </c>
      <c r="G53" s="10" t="str">
        <f t="shared" si="2"/>
        <v/>
      </c>
      <c r="H53" s="10" t="str">
        <f t="shared" si="3"/>
        <v/>
      </c>
      <c r="I53" s="9" t="str">
        <f t="shared" si="4"/>
        <v/>
      </c>
    </row>
    <row r="54" spans="1:9" ht="15.75" x14ac:dyDescent="0.25">
      <c r="A54" s="20"/>
      <c r="B54" s="3" t="str">
        <f t="shared" si="0"/>
        <v/>
      </c>
      <c r="C54" s="20"/>
      <c r="D54" s="20"/>
      <c r="E54" s="20"/>
      <c r="F54" s="10" t="str">
        <f t="shared" si="1"/>
        <v/>
      </c>
      <c r="G54" s="10" t="str">
        <f t="shared" si="2"/>
        <v/>
      </c>
      <c r="H54" s="10" t="str">
        <f t="shared" si="3"/>
        <v/>
      </c>
      <c r="I54" s="9" t="str">
        <f t="shared" si="4"/>
        <v/>
      </c>
    </row>
    <row r="55" spans="1:9" ht="15.75" x14ac:dyDescent="0.25">
      <c r="A55" s="20"/>
      <c r="B55" s="3" t="str">
        <f t="shared" si="0"/>
        <v/>
      </c>
      <c r="C55" s="20"/>
      <c r="D55" s="20"/>
      <c r="E55" s="20"/>
      <c r="F55" s="10" t="str">
        <f t="shared" si="1"/>
        <v/>
      </c>
      <c r="G55" s="10" t="str">
        <f t="shared" si="2"/>
        <v/>
      </c>
      <c r="H55" s="10" t="str">
        <f t="shared" si="3"/>
        <v/>
      </c>
      <c r="I55" s="9" t="str">
        <f t="shared" si="4"/>
        <v/>
      </c>
    </row>
    <row r="56" spans="1:9" ht="15.75" x14ac:dyDescent="0.25">
      <c r="A56" s="20"/>
      <c r="B56" s="3" t="str">
        <f t="shared" si="0"/>
        <v/>
      </c>
      <c r="C56" s="20"/>
      <c r="D56" s="20"/>
      <c r="E56" s="20"/>
      <c r="F56" s="10" t="str">
        <f t="shared" si="1"/>
        <v/>
      </c>
      <c r="G56" s="10" t="str">
        <f t="shared" si="2"/>
        <v/>
      </c>
      <c r="H56" s="10" t="str">
        <f t="shared" si="3"/>
        <v/>
      </c>
      <c r="I56" s="9" t="str">
        <f t="shared" si="4"/>
        <v/>
      </c>
    </row>
    <row r="57" spans="1:9" x14ac:dyDescent="0.25">
      <c r="G57" s="1"/>
    </row>
  </sheetData>
  <sheetProtection sheet="1" objects="1" scenarios="1"/>
  <mergeCells count="17">
    <mergeCell ref="A3:F3"/>
    <mergeCell ref="A34:A35"/>
    <mergeCell ref="B34:B35"/>
    <mergeCell ref="G34:G35"/>
    <mergeCell ref="A33:I33"/>
    <mergeCell ref="A10:B10"/>
    <mergeCell ref="A4:B4"/>
    <mergeCell ref="A9:B9"/>
    <mergeCell ref="C4:C5"/>
    <mergeCell ref="D4:D5"/>
    <mergeCell ref="F4:F5"/>
    <mergeCell ref="E4:E5"/>
    <mergeCell ref="E34:E35"/>
    <mergeCell ref="C34:D34"/>
    <mergeCell ref="F34:F35"/>
    <mergeCell ref="I34:I35"/>
    <mergeCell ref="H34:H3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Miranda</dc:creator>
  <cp:lastModifiedBy>Jose Miranda</cp:lastModifiedBy>
  <dcterms:created xsi:type="dcterms:W3CDTF">2014-06-04T02:01:08Z</dcterms:created>
  <dcterms:modified xsi:type="dcterms:W3CDTF">2014-06-04T03:16:16Z</dcterms:modified>
</cp:coreProperties>
</file>